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Websites\Files\AP CHEM - For Website\1 Reference Sheets Section of Binder\3 Kinetic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D7" i="1"/>
  <c r="I4" i="1" l="1"/>
  <c r="I5" i="1"/>
  <c r="I6" i="1"/>
  <c r="I3" i="1"/>
  <c r="K4" i="1"/>
  <c r="K5" i="1"/>
  <c r="K6" i="1"/>
  <c r="K3" i="1"/>
  <c r="J6" i="1"/>
  <c r="J5" i="1"/>
  <c r="J4" i="1"/>
  <c r="J3" i="1"/>
  <c r="D4" i="1"/>
  <c r="D5" i="1"/>
  <c r="D6" i="1"/>
  <c r="D3" i="1"/>
  <c r="C4" i="1"/>
  <c r="C5" i="1"/>
  <c r="C6" i="1"/>
  <c r="C3" i="1"/>
</calcChain>
</file>

<file path=xl/sharedStrings.xml><?xml version="1.0" encoding="utf-8"?>
<sst xmlns="http://schemas.openxmlformats.org/spreadsheetml/2006/main" count="10" uniqueCount="10">
  <si>
    <t>[ ]</t>
  </si>
  <si>
    <t>ln [ ]</t>
  </si>
  <si>
    <t>1/[ ]</t>
  </si>
  <si>
    <t>t</t>
  </si>
  <si>
    <t>k</t>
  </si>
  <si>
    <t>T</t>
  </si>
  <si>
    <t>ln(k)</t>
  </si>
  <si>
    <t>1/T</t>
  </si>
  <si>
    <t>Integrated Rate Law Graphs</t>
  </si>
  <si>
    <t xml:space="preserve">Arrhenius Graphing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</si>
</sst>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ln[ ]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9492712347126823"/>
                  <c:y val="-0.37439678863671455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Sheet1!$A$3:$A$7</c:f>
              <c:numCache>
                <c:formatCode>General</c:formatCode>
                <c:ptCount val="5"/>
                <c:pt idx="0">
                  <c:v>0</c:v>
                </c:pt>
                <c:pt idx="1">
                  <c:v>600</c:v>
                </c:pt>
                <c:pt idx="2">
                  <c:v>1200</c:v>
                </c:pt>
                <c:pt idx="3">
                  <c:v>2400</c:v>
                </c:pt>
                <c:pt idx="4">
                  <c:v>3600</c:v>
                </c:pt>
              </c:numCache>
            </c:numRef>
          </c:xVal>
          <c:yVal>
            <c:numRef>
              <c:f>Sheet1!$C$3:$C$7</c:f>
              <c:numCache>
                <c:formatCode>General</c:formatCode>
                <c:ptCount val="5"/>
                <c:pt idx="0">
                  <c:v>5.8522024797744745</c:v>
                </c:pt>
                <c:pt idx="1">
                  <c:v>5.5093883366279774</c:v>
                </c:pt>
                <c:pt idx="2">
                  <c:v>5.2203558250783244</c:v>
                </c:pt>
                <c:pt idx="3">
                  <c:v>4.6539603501575231</c:v>
                </c:pt>
                <c:pt idx="4">
                  <c:v>4.0604430105464191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4DA-4D83-AB52-4924E74DA5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7890447"/>
        <c:axId val="1206431327"/>
      </c:scatterChart>
      <c:valAx>
        <c:axId val="1207890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6431327"/>
        <c:crosses val="autoZero"/>
        <c:crossBetween val="midCat"/>
      </c:valAx>
      <c:valAx>
        <c:axId val="1206431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78904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1/[ ]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7237356524464292"/>
                  <c:y val="-0.2916363636363636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Sheet1!$A$3:$A$7</c:f>
              <c:numCache>
                <c:formatCode>General</c:formatCode>
                <c:ptCount val="5"/>
                <c:pt idx="0">
                  <c:v>0</c:v>
                </c:pt>
                <c:pt idx="1">
                  <c:v>600</c:v>
                </c:pt>
                <c:pt idx="2">
                  <c:v>1200</c:v>
                </c:pt>
                <c:pt idx="3">
                  <c:v>2400</c:v>
                </c:pt>
                <c:pt idx="4">
                  <c:v>3600</c:v>
                </c:pt>
              </c:numCache>
            </c:numRef>
          </c:xVal>
          <c:yVal>
            <c:numRef>
              <c:f>Sheet1!$D$3:$D$7</c:f>
              <c:numCache>
                <c:formatCode>General</c:formatCode>
                <c:ptCount val="5"/>
                <c:pt idx="0">
                  <c:v>2.8735632183908046E-3</c:v>
                </c:pt>
                <c:pt idx="1">
                  <c:v>4.048582995951417E-3</c:v>
                </c:pt>
                <c:pt idx="2">
                  <c:v>5.4054054054054057E-3</c:v>
                </c:pt>
                <c:pt idx="3">
                  <c:v>9.5238095238095247E-3</c:v>
                </c:pt>
                <c:pt idx="4">
                  <c:v>1.7241379310344827E-2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98-4149-92A3-749F2FD93A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2943743"/>
        <c:axId val="1212943327"/>
      </c:scatterChart>
      <c:valAx>
        <c:axId val="12129437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943327"/>
        <c:crosses val="autoZero"/>
        <c:crossBetween val="midCat"/>
      </c:valAx>
      <c:valAx>
        <c:axId val="1212943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29437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[ ]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15308938873353825"/>
                  <c:y val="-0.5596830830928742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Sheet1!$A$3:$A$7</c:f>
              <c:numCache>
                <c:formatCode>General</c:formatCode>
                <c:ptCount val="5"/>
                <c:pt idx="0">
                  <c:v>0</c:v>
                </c:pt>
                <c:pt idx="1">
                  <c:v>600</c:v>
                </c:pt>
                <c:pt idx="2">
                  <c:v>1200</c:v>
                </c:pt>
                <c:pt idx="3">
                  <c:v>2400</c:v>
                </c:pt>
                <c:pt idx="4">
                  <c:v>3600</c:v>
                </c:pt>
              </c:numCache>
            </c:numRef>
          </c:xVal>
          <c:yVal>
            <c:numRef>
              <c:f>Sheet1!$B$3:$B$7</c:f>
              <c:numCache>
                <c:formatCode>General</c:formatCode>
                <c:ptCount val="5"/>
                <c:pt idx="0">
                  <c:v>348</c:v>
                </c:pt>
                <c:pt idx="1">
                  <c:v>247</c:v>
                </c:pt>
                <c:pt idx="2">
                  <c:v>185</c:v>
                </c:pt>
                <c:pt idx="3">
                  <c:v>105</c:v>
                </c:pt>
                <c:pt idx="4">
                  <c:v>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60-45D2-9188-FF4E541EC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15222751"/>
        <c:axId val="1215223583"/>
      </c:scatterChart>
      <c:valAx>
        <c:axId val="1215222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223583"/>
        <c:crosses val="autoZero"/>
        <c:crossBetween val="midCat"/>
      </c:valAx>
      <c:valAx>
        <c:axId val="121522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522275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ln(k)</a:t>
            </a:r>
            <a:r>
              <a:rPr lang="en-US" b="1" baseline="0"/>
              <a:t> versus 1/T</a:t>
            </a:r>
            <a:br>
              <a:rPr lang="en-US" b="1" baseline="0"/>
            </a:br>
            <a:r>
              <a:rPr lang="en-US" b="1" baseline="0"/>
              <a:t>Arrhenius Graphing </a:t>
            </a:r>
            <a:endParaRPr lang="en-US" b="1"/>
          </a:p>
        </c:rich>
      </c:tx>
      <c:layout>
        <c:manualLayout>
          <c:xMode val="edge"/>
          <c:yMode val="edge"/>
          <c:x val="3.3962865752891994E-2"/>
          <c:y val="4.2780748663101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0.24040089433265285"/>
                  <c:y val="-0.4741420691397532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yVal>
            <c:numRef>
              <c:f>Sheet1!$K$3:$K$6</c:f>
              <c:numCache>
                <c:formatCode>General</c:formatCode>
                <c:ptCount val="4"/>
                <c:pt idx="0">
                  <c:v>-6.2146080984221914</c:v>
                </c:pt>
                <c:pt idx="1">
                  <c:v>-5.521460917862246</c:v>
                </c:pt>
                <c:pt idx="2">
                  <c:v>-4.8283137373023015</c:v>
                </c:pt>
                <c:pt idx="3">
                  <c:v>-4.1351665567423561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C1-43A0-8023-B5DEA662E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9352240"/>
        <c:axId val="1589353072"/>
      </c:scatterChart>
      <c:valAx>
        <c:axId val="1589352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353072"/>
        <c:crosses val="autoZero"/>
        <c:crossBetween val="midCat"/>
      </c:valAx>
      <c:valAx>
        <c:axId val="158935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93522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514350</xdr:colOff>
      <xdr:row>8</xdr:row>
      <xdr:rowOff>114300</xdr:rowOff>
    </xdr:from>
    <xdr:to>
      <xdr:col>9</xdr:col>
      <xdr:colOff>152400</xdr:colOff>
      <xdr:row>17</xdr:row>
      <xdr:rowOff>19050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295275</xdr:colOff>
      <xdr:row>8</xdr:row>
      <xdr:rowOff>123825</xdr:rowOff>
    </xdr:from>
    <xdr:to>
      <xdr:col>13</xdr:col>
      <xdr:colOff>409575</xdr:colOff>
      <xdr:row>16</xdr:row>
      <xdr:rowOff>171450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</xdr:row>
      <xdr:rowOff>114300</xdr:rowOff>
    </xdr:from>
    <xdr:to>
      <xdr:col>4</xdr:col>
      <xdr:colOff>414337</xdr:colOff>
      <xdr:row>16</xdr:row>
      <xdr:rowOff>123825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333375</xdr:colOff>
      <xdr:row>0</xdr:row>
      <xdr:rowOff>142875</xdr:rowOff>
    </xdr:from>
    <xdr:to>
      <xdr:col>18</xdr:col>
      <xdr:colOff>514350</xdr:colOff>
      <xdr:row>10</xdr:row>
      <xdr:rowOff>19050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tabSelected="1" workbookViewId="0">
      <selection activeCell="P19" sqref="P19"/>
    </sheetView>
  </sheetViews>
  <sheetFormatPr defaultRowHeight="15" x14ac:dyDescent="0.25"/>
  <sheetData>
    <row r="1" spans="1:11" x14ac:dyDescent="0.25">
      <c r="A1" s="4" t="s">
        <v>8</v>
      </c>
      <c r="B1" s="5"/>
      <c r="C1" s="5"/>
      <c r="D1" s="5"/>
      <c r="H1" s="4" t="s">
        <v>9</v>
      </c>
      <c r="I1" s="4"/>
      <c r="J1" s="4"/>
      <c r="K1" s="4"/>
    </row>
    <row r="2" spans="1:11" s="2" customFormat="1" x14ac:dyDescent="0.25">
      <c r="A2" s="1" t="s">
        <v>3</v>
      </c>
      <c r="B2" s="1" t="s">
        <v>0</v>
      </c>
      <c r="C2" s="1" t="s">
        <v>1</v>
      </c>
      <c r="D2" s="1" t="s">
        <v>2</v>
      </c>
      <c r="E2" s="3"/>
      <c r="F2" s="3"/>
      <c r="G2" s="3"/>
      <c r="H2" s="1" t="s">
        <v>5</v>
      </c>
      <c r="I2" s="1" t="s">
        <v>7</v>
      </c>
      <c r="J2" s="1" t="s">
        <v>4</v>
      </c>
      <c r="K2" s="1" t="s">
        <v>6</v>
      </c>
    </row>
    <row r="3" spans="1:11" x14ac:dyDescent="0.25">
      <c r="A3">
        <v>0</v>
      </c>
      <c r="B3">
        <v>348</v>
      </c>
      <c r="C3">
        <f>LN(B3:B6)</f>
        <v>5.8522024797744745</v>
      </c>
      <c r="D3">
        <f>1/B3</f>
        <v>2.8735632183908046E-3</v>
      </c>
      <c r="H3">
        <v>298</v>
      </c>
      <c r="I3">
        <f>1/H3</f>
        <v>3.3557046979865771E-3</v>
      </c>
      <c r="J3">
        <f>2*10^-3</f>
        <v>2E-3</v>
      </c>
      <c r="K3">
        <f>LN(J3)</f>
        <v>-6.2146080984221914</v>
      </c>
    </row>
    <row r="4" spans="1:11" x14ac:dyDescent="0.25">
      <c r="A4">
        <v>600</v>
      </c>
      <c r="B4">
        <v>247</v>
      </c>
      <c r="C4">
        <f t="shared" ref="C4:C7" si="0">LN(B4:B7)</f>
        <v>5.5093883366279774</v>
      </c>
      <c r="D4">
        <f t="shared" ref="D4:D7" si="1">1/B4</f>
        <v>4.048582995951417E-3</v>
      </c>
      <c r="H4">
        <v>308</v>
      </c>
      <c r="I4">
        <f t="shared" ref="I4:I6" si="2">1/H4</f>
        <v>3.246753246753247E-3</v>
      </c>
      <c r="J4">
        <f>4*10^-3</f>
        <v>4.0000000000000001E-3</v>
      </c>
      <c r="K4">
        <f t="shared" ref="K4:K6" si="3">LN(J4)</f>
        <v>-5.521460917862246</v>
      </c>
    </row>
    <row r="5" spans="1:11" x14ac:dyDescent="0.25">
      <c r="A5">
        <v>1200</v>
      </c>
      <c r="B5">
        <v>185</v>
      </c>
      <c r="C5">
        <f t="shared" si="0"/>
        <v>5.2203558250783244</v>
      </c>
      <c r="D5">
        <f t="shared" si="1"/>
        <v>5.4054054054054057E-3</v>
      </c>
      <c r="H5">
        <v>318</v>
      </c>
      <c r="I5">
        <f t="shared" si="2"/>
        <v>3.1446540880503146E-3</v>
      </c>
      <c r="J5">
        <f>8*10^-3</f>
        <v>8.0000000000000002E-3</v>
      </c>
      <c r="K5">
        <f t="shared" si="3"/>
        <v>-4.8283137373023015</v>
      </c>
    </row>
    <row r="6" spans="1:11" x14ac:dyDescent="0.25">
      <c r="A6">
        <v>2400</v>
      </c>
      <c r="B6">
        <v>105</v>
      </c>
      <c r="C6">
        <f t="shared" si="0"/>
        <v>4.6539603501575231</v>
      </c>
      <c r="D6">
        <f t="shared" si="1"/>
        <v>9.5238095238095247E-3</v>
      </c>
      <c r="H6">
        <v>328</v>
      </c>
      <c r="I6">
        <f t="shared" si="2"/>
        <v>3.0487804878048782E-3</v>
      </c>
      <c r="J6">
        <f>16*10^-3</f>
        <v>1.6E-2</v>
      </c>
      <c r="K6">
        <f t="shared" si="3"/>
        <v>-4.1351665567423561</v>
      </c>
    </row>
    <row r="7" spans="1:11" x14ac:dyDescent="0.25">
      <c r="A7">
        <v>3600</v>
      </c>
      <c r="B7">
        <v>58</v>
      </c>
      <c r="C7">
        <f t="shared" si="0"/>
        <v>4.0604430105464191</v>
      </c>
      <c r="D7">
        <f t="shared" si="1"/>
        <v>1.7241379310344827E-2</v>
      </c>
    </row>
  </sheetData>
  <mergeCells count="2">
    <mergeCell ref="A1:D1"/>
    <mergeCell ref="H1:K1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SRVUSD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SFarmer</dc:creator>
  <cp:lastModifiedBy>SFarmer</cp:lastModifiedBy>
  <dcterms:created xsi:type="dcterms:W3CDTF">2020-04-24T19:23:20Z</dcterms:created>
  <dcterms:modified xsi:type="dcterms:W3CDTF">2020-05-19T17:11:38Z</dcterms:modified>
</cp:coreProperties>
</file>